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20730" windowHeight="925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Sheet1!$A$2:$N$28</definedName>
  </definedNames>
  <calcPr calcId="125725"/>
</workbook>
</file>

<file path=xl/calcChain.xml><?xml version="1.0" encoding="utf-8"?>
<calcChain xmlns="http://schemas.openxmlformats.org/spreadsheetml/2006/main">
  <c r="F27" i="1"/>
  <c r="F26"/>
  <c r="K26" s="1"/>
  <c r="L26" s="1"/>
  <c r="M26" s="1"/>
  <c r="N26" s="1"/>
  <c r="F25"/>
  <c r="K25" s="1"/>
  <c r="L25" s="1"/>
  <c r="M25" s="1"/>
  <c r="N25" s="1"/>
  <c r="F24"/>
  <c r="K24" s="1"/>
  <c r="L24" s="1"/>
  <c r="M24" s="1"/>
  <c r="N24" s="1"/>
  <c r="F23"/>
  <c r="F22"/>
  <c r="K22" s="1"/>
  <c r="L22" s="1"/>
  <c r="M22" s="1"/>
  <c r="N22" s="1"/>
  <c r="F21"/>
  <c r="F20"/>
  <c r="K20" s="1"/>
  <c r="L20" s="1"/>
  <c r="M20" s="1"/>
  <c r="N20" s="1"/>
  <c r="F19"/>
  <c r="F18"/>
  <c r="K18" s="1"/>
  <c r="L18" s="1"/>
  <c r="M18" s="1"/>
  <c r="N18" s="1"/>
  <c r="F17"/>
  <c r="K17" s="1"/>
  <c r="L17" s="1"/>
  <c r="M17" s="1"/>
  <c r="N17" s="1"/>
  <c r="F16"/>
  <c r="F15"/>
  <c r="F14"/>
  <c r="K14" s="1"/>
  <c r="L14" s="1"/>
  <c r="M14" s="1"/>
  <c r="N14" s="1"/>
  <c r="F13"/>
  <c r="K13" s="1"/>
  <c r="L13" s="1"/>
  <c r="M13" s="1"/>
  <c r="N13" s="1"/>
  <c r="F12"/>
  <c r="K12" s="1"/>
  <c r="L12" s="1"/>
  <c r="M12" s="1"/>
  <c r="N12" s="1"/>
  <c r="F11"/>
  <c r="F10"/>
  <c r="K10" s="1"/>
  <c r="L10" s="1"/>
  <c r="M10" s="1"/>
  <c r="N10" s="1"/>
  <c r="F9"/>
  <c r="F8"/>
  <c r="K8" s="1"/>
  <c r="L8" s="1"/>
  <c r="M8" s="1"/>
  <c r="N8" s="1"/>
  <c r="F7"/>
  <c r="F6"/>
  <c r="K6" s="1"/>
  <c r="L6" s="1"/>
  <c r="M6" s="1"/>
  <c r="N6" s="1"/>
  <c r="F5"/>
  <c r="K5" s="1"/>
  <c r="L5" s="1"/>
  <c r="M5" s="1"/>
  <c r="N5" s="1"/>
  <c r="F4"/>
  <c r="K4" s="1"/>
  <c r="L4" s="1"/>
  <c r="M4" s="1"/>
  <c r="N4" s="1"/>
  <c r="F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3"/>
  <c r="K27"/>
  <c r="L27" s="1"/>
  <c r="M27" s="1"/>
  <c r="N27" s="1"/>
  <c r="K23"/>
  <c r="L23" s="1"/>
  <c r="M23" s="1"/>
  <c r="N23" s="1"/>
  <c r="K21"/>
  <c r="L21" s="1"/>
  <c r="M21" s="1"/>
  <c r="N21" s="1"/>
  <c r="K19"/>
  <c r="L19" s="1"/>
  <c r="M19" s="1"/>
  <c r="N19" s="1"/>
  <c r="K16"/>
  <c r="L16" s="1"/>
  <c r="M16" s="1"/>
  <c r="N16" s="1"/>
  <c r="K15"/>
  <c r="L15" s="1"/>
  <c r="M15" s="1"/>
  <c r="N15" s="1"/>
  <c r="K11"/>
  <c r="L11" s="1"/>
  <c r="M11" s="1"/>
  <c r="N11" s="1"/>
  <c r="K9"/>
  <c r="L9" s="1"/>
  <c r="M9" s="1"/>
  <c r="N9" s="1"/>
  <c r="K7"/>
  <c r="L7" s="1"/>
  <c r="M7" s="1"/>
  <c r="N7" s="1"/>
  <c r="K3"/>
  <c r="L3" s="1"/>
  <c r="M3" s="1"/>
  <c r="N3" s="1"/>
</calcChain>
</file>

<file path=xl/sharedStrings.xml><?xml version="1.0" encoding="utf-8"?>
<sst xmlns="http://schemas.openxmlformats.org/spreadsheetml/2006/main" count="68" uniqueCount="39">
  <si>
    <t>IntradayExposure(X)</t>
  </si>
  <si>
    <t>BOExposure(X)</t>
  </si>
  <si>
    <t>IntradayMargin</t>
  </si>
  <si>
    <t>BOMargin</t>
  </si>
  <si>
    <t>Symbol</t>
  </si>
  <si>
    <t>Instrument</t>
  </si>
  <si>
    <t>ExpiryDate</t>
  </si>
  <si>
    <t>LotQty</t>
  </si>
  <si>
    <t>TotalBuyMargin%</t>
  </si>
  <si>
    <t>TotalBuyMargin</t>
  </si>
  <si>
    <t>Regular
PLAN</t>
  </si>
  <si>
    <t>Premium
Plan</t>
  </si>
  <si>
    <t>ALUMINIUM</t>
  </si>
  <si>
    <t>COPPER</t>
  </si>
  <si>
    <t>CRUDEOIL</t>
  </si>
  <si>
    <t>GOLD</t>
  </si>
  <si>
    <t>GOLDGUINEA</t>
  </si>
  <si>
    <t>GOLDM</t>
  </si>
  <si>
    <t>GOLDPETAL</t>
  </si>
  <si>
    <t>LEAD</t>
  </si>
  <si>
    <t>MCXBULLDEX</t>
  </si>
  <si>
    <t>MCXMETLDEX</t>
  </si>
  <si>
    <t>NATURALGAS</t>
  </si>
  <si>
    <t>NICKEL</t>
  </si>
  <si>
    <t>SILVER</t>
  </si>
  <si>
    <t>SILVERM</t>
  </si>
  <si>
    <t>SILVERMIC</t>
  </si>
  <si>
    <t>ZINC</t>
  </si>
  <si>
    <t>MCXENRGDEX</t>
  </si>
  <si>
    <t>FUTCOM</t>
  </si>
  <si>
    <t>FUTIDX</t>
  </si>
  <si>
    <t>ALUMINI</t>
  </si>
  <si>
    <t>COTTONCNDY</t>
  </si>
  <si>
    <t>CRUDEOILM</t>
  </si>
  <si>
    <t>KAPAS</t>
  </si>
  <si>
    <t>LEADMINI</t>
  </si>
  <si>
    <t>MENTHAOIL</t>
  </si>
  <si>
    <t>NATGASMINI</t>
  </si>
  <si>
    <t>ZINCMINI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</si>
</sst>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.25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0" xfId="0" applyNumberFormat="1" applyFill="1"/>
    <xf numFmtId="1" fontId="0" fillId="0" borderId="1" xfId="0" applyNumberFormat="1" applyBorder="1"/>
    <xf numFmtId="1" fontId="0" fillId="0" borderId="0" xfId="0" applyNumberFormat="1"/>
    <xf numFmtId="15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CX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CX%20Margin%20forma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ALUMINI</v>
          </cell>
          <cell r="B2">
            <v>45044</v>
          </cell>
        </row>
        <row r="3">
          <cell r="A3" t="str">
            <v>ALUMINIUM</v>
          </cell>
          <cell r="B3">
            <v>45044</v>
          </cell>
        </row>
        <row r="4">
          <cell r="A4" t="str">
            <v>COPPER</v>
          </cell>
          <cell r="B4">
            <v>45044</v>
          </cell>
        </row>
        <row r="5">
          <cell r="A5" t="str">
            <v>COTTONCNDY</v>
          </cell>
          <cell r="B5">
            <v>45044</v>
          </cell>
        </row>
        <row r="6">
          <cell r="A6" t="str">
            <v>CRUDEOIL</v>
          </cell>
          <cell r="B6">
            <v>45065</v>
          </cell>
        </row>
        <row r="7">
          <cell r="A7" t="str">
            <v>CRUDEOILM</v>
          </cell>
          <cell r="B7">
            <v>45065</v>
          </cell>
        </row>
        <row r="8">
          <cell r="A8" t="str">
            <v>GOLD</v>
          </cell>
          <cell r="B8">
            <v>45082</v>
          </cell>
        </row>
        <row r="9">
          <cell r="A9" t="str">
            <v>GOLDGUINEA</v>
          </cell>
          <cell r="B9">
            <v>45044</v>
          </cell>
        </row>
        <row r="10">
          <cell r="A10" t="str">
            <v>GOLDM</v>
          </cell>
          <cell r="B10">
            <v>45051</v>
          </cell>
        </row>
        <row r="11">
          <cell r="A11" t="str">
            <v>GOLDPETAL</v>
          </cell>
          <cell r="B11">
            <v>45044</v>
          </cell>
        </row>
        <row r="12">
          <cell r="A12" t="str">
            <v>KAPAS</v>
          </cell>
          <cell r="B12">
            <v>45044</v>
          </cell>
        </row>
        <row r="13">
          <cell r="A13" t="str">
            <v>LEAD</v>
          </cell>
          <cell r="B13">
            <v>45044</v>
          </cell>
        </row>
        <row r="14">
          <cell r="A14" t="str">
            <v>LEADMINI</v>
          </cell>
          <cell r="B14">
            <v>45044</v>
          </cell>
        </row>
        <row r="15">
          <cell r="A15" t="str">
            <v>MCXBULLDEX</v>
          </cell>
          <cell r="B15">
            <v>45042</v>
          </cell>
        </row>
        <row r="16">
          <cell r="A16" t="str">
            <v>MCXENRGDEX</v>
          </cell>
          <cell r="B16">
            <v>45056</v>
          </cell>
        </row>
        <row r="17">
          <cell r="A17" t="str">
            <v>MCXMETLDEX</v>
          </cell>
          <cell r="B17">
            <v>45068</v>
          </cell>
        </row>
        <row r="18">
          <cell r="A18" t="str">
            <v>MENTHAOIL</v>
          </cell>
          <cell r="B18">
            <v>45044</v>
          </cell>
        </row>
        <row r="19">
          <cell r="A19" t="str">
            <v>NATGASMINI</v>
          </cell>
          <cell r="B19">
            <v>45041</v>
          </cell>
        </row>
        <row r="20">
          <cell r="A20" t="str">
            <v>NATURALGAS</v>
          </cell>
          <cell r="B20">
            <v>45041</v>
          </cell>
        </row>
        <row r="21">
          <cell r="A21" t="str">
            <v>NICKEL</v>
          </cell>
          <cell r="B21">
            <v>45044</v>
          </cell>
        </row>
        <row r="22">
          <cell r="A22" t="str">
            <v>SILVER</v>
          </cell>
          <cell r="B22">
            <v>45051</v>
          </cell>
        </row>
        <row r="23">
          <cell r="A23" t="str">
            <v>SILVERM</v>
          </cell>
          <cell r="B23">
            <v>45044</v>
          </cell>
        </row>
        <row r="24">
          <cell r="A24" t="str">
            <v>SILVERMIC</v>
          </cell>
          <cell r="B24">
            <v>45044</v>
          </cell>
        </row>
        <row r="25">
          <cell r="A25" t="str">
            <v>ZINC</v>
          </cell>
          <cell r="B25">
            <v>45044</v>
          </cell>
        </row>
        <row r="26">
          <cell r="A26" t="str">
            <v>ZINCMINI</v>
          </cell>
          <cell r="B26">
            <v>45044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2">
          <cell r="A2" t="str">
            <v>ALUMINI</v>
          </cell>
          <cell r="B2">
            <v>45044</v>
          </cell>
          <cell r="C2">
            <v>1000</v>
          </cell>
          <cell r="D2">
            <v>208.1</v>
          </cell>
          <cell r="E2">
            <v>208100</v>
          </cell>
          <cell r="F2">
            <v>51.25</v>
          </cell>
          <cell r="G2">
            <v>106651.24999999999</v>
          </cell>
        </row>
        <row r="3">
          <cell r="A3" t="str">
            <v>ALUMINIUM</v>
          </cell>
          <cell r="B3">
            <v>45044</v>
          </cell>
          <cell r="C3">
            <v>5000</v>
          </cell>
          <cell r="D3">
            <v>207.65</v>
          </cell>
          <cell r="E3">
            <v>1038250</v>
          </cell>
          <cell r="F3">
            <v>51.25</v>
          </cell>
          <cell r="G3">
            <v>532103.125</v>
          </cell>
        </row>
        <row r="4">
          <cell r="A4" t="str">
            <v>COPPER</v>
          </cell>
          <cell r="B4">
            <v>45044</v>
          </cell>
          <cell r="C4">
            <v>2500</v>
          </cell>
          <cell r="D4">
            <v>738.2</v>
          </cell>
          <cell r="E4">
            <v>1845500</v>
          </cell>
          <cell r="F4">
            <v>51.25</v>
          </cell>
          <cell r="G4">
            <v>945818.74999999988</v>
          </cell>
        </row>
        <row r="5">
          <cell r="A5" t="str">
            <v>COTTONCNDY</v>
          </cell>
          <cell r="B5">
            <v>45044</v>
          </cell>
          <cell r="C5">
            <v>48</v>
          </cell>
          <cell r="D5">
            <v>61460</v>
          </cell>
          <cell r="E5">
            <v>2950080</v>
          </cell>
          <cell r="F5">
            <v>45.25</v>
          </cell>
          <cell r="G5">
            <v>1334911.2</v>
          </cell>
        </row>
        <row r="6">
          <cell r="A6" t="str">
            <v>CRUDEOIL</v>
          </cell>
          <cell r="B6">
            <v>45065</v>
          </cell>
          <cell r="C6">
            <v>100</v>
          </cell>
          <cell r="D6">
            <v>6335</v>
          </cell>
          <cell r="E6">
            <v>633500</v>
          </cell>
          <cell r="F6">
            <v>31.25</v>
          </cell>
          <cell r="G6">
            <v>197968.75</v>
          </cell>
        </row>
        <row r="7">
          <cell r="A7" t="str">
            <v>CRUDEOILM</v>
          </cell>
          <cell r="B7">
            <v>45065</v>
          </cell>
          <cell r="C7">
            <v>10</v>
          </cell>
          <cell r="D7">
            <v>6336</v>
          </cell>
          <cell r="E7">
            <v>63360</v>
          </cell>
          <cell r="F7">
            <v>31.25</v>
          </cell>
          <cell r="G7">
            <v>19800</v>
          </cell>
        </row>
        <row r="8">
          <cell r="A8" t="str">
            <v>GOLD</v>
          </cell>
          <cell r="B8">
            <v>45082</v>
          </cell>
          <cell r="C8">
            <v>100</v>
          </cell>
          <cell r="D8">
            <v>60261</v>
          </cell>
          <cell r="E8">
            <v>6026100</v>
          </cell>
          <cell r="F8">
            <v>9.25</v>
          </cell>
          <cell r="G8">
            <v>557414.25</v>
          </cell>
        </row>
        <row r="9">
          <cell r="A9" t="str">
            <v>GOLDGUINEA</v>
          </cell>
          <cell r="B9">
            <v>45044</v>
          </cell>
          <cell r="C9">
            <v>8</v>
          </cell>
          <cell r="D9">
            <v>48184</v>
          </cell>
          <cell r="E9">
            <v>385472</v>
          </cell>
          <cell r="F9">
            <v>49.25</v>
          </cell>
          <cell r="G9">
            <v>189844.96</v>
          </cell>
        </row>
        <row r="10">
          <cell r="A10" t="str">
            <v>GOLDM</v>
          </cell>
          <cell r="B10">
            <v>45051</v>
          </cell>
          <cell r="C10">
            <v>10</v>
          </cell>
          <cell r="D10">
            <v>60123</v>
          </cell>
          <cell r="E10">
            <v>601230</v>
          </cell>
          <cell r="F10">
            <v>9.25</v>
          </cell>
          <cell r="G10">
            <v>55613.775000000001</v>
          </cell>
        </row>
        <row r="11">
          <cell r="A11" t="str">
            <v>GOLDPETAL</v>
          </cell>
          <cell r="B11">
            <v>45044</v>
          </cell>
          <cell r="C11">
            <v>1</v>
          </cell>
          <cell r="D11">
            <v>5942</v>
          </cell>
          <cell r="E11">
            <v>5942</v>
          </cell>
          <cell r="F11">
            <v>49.25</v>
          </cell>
          <cell r="G11">
            <v>2926.4349999999999</v>
          </cell>
        </row>
        <row r="12">
          <cell r="A12" t="str">
            <v>KAPAS</v>
          </cell>
          <cell r="B12">
            <v>45044</v>
          </cell>
          <cell r="C12">
            <v>40</v>
          </cell>
          <cell r="D12">
            <v>1551.5</v>
          </cell>
          <cell r="E12">
            <v>62060</v>
          </cell>
          <cell r="F12">
            <v>11.25</v>
          </cell>
          <cell r="G12">
            <v>6981.75</v>
          </cell>
        </row>
        <row r="13">
          <cell r="A13" t="str">
            <v>LEAD</v>
          </cell>
          <cell r="B13">
            <v>45044</v>
          </cell>
          <cell r="C13">
            <v>5000</v>
          </cell>
          <cell r="D13">
            <v>182</v>
          </cell>
          <cell r="E13">
            <v>910000</v>
          </cell>
          <cell r="F13">
            <v>49.25</v>
          </cell>
          <cell r="G13">
            <v>448175</v>
          </cell>
        </row>
        <row r="14">
          <cell r="A14" t="str">
            <v>LEADMINI</v>
          </cell>
          <cell r="B14">
            <v>45044</v>
          </cell>
          <cell r="C14">
            <v>1000</v>
          </cell>
          <cell r="D14">
            <v>181.35</v>
          </cell>
          <cell r="E14">
            <v>181350</v>
          </cell>
          <cell r="F14">
            <v>49.25</v>
          </cell>
          <cell r="G14">
            <v>89314.875</v>
          </cell>
        </row>
        <row r="15">
          <cell r="A15" t="str">
            <v>MCXBULLDEX</v>
          </cell>
          <cell r="B15">
            <v>45042</v>
          </cell>
          <cell r="C15">
            <v>50</v>
          </cell>
          <cell r="D15">
            <v>16400</v>
          </cell>
          <cell r="E15">
            <v>820000</v>
          </cell>
          <cell r="F15">
            <v>6</v>
          </cell>
          <cell r="G15">
            <v>49200</v>
          </cell>
        </row>
        <row r="16">
          <cell r="A16" t="str">
            <v>MCXENRGDEX</v>
          </cell>
          <cell r="B16">
            <v>45056</v>
          </cell>
          <cell r="C16">
            <v>125</v>
          </cell>
          <cell r="D16">
            <v>5859</v>
          </cell>
          <cell r="E16">
            <v>732375</v>
          </cell>
          <cell r="F16">
            <v>11.25</v>
          </cell>
          <cell r="G16">
            <v>82392.1875</v>
          </cell>
        </row>
        <row r="17">
          <cell r="A17" t="str">
            <v>MCXMETLDEX</v>
          </cell>
          <cell r="B17">
            <v>45068</v>
          </cell>
          <cell r="C17">
            <v>50</v>
          </cell>
          <cell r="D17">
            <v>16812</v>
          </cell>
          <cell r="E17">
            <v>840600</v>
          </cell>
          <cell r="F17">
            <v>6</v>
          </cell>
          <cell r="G17">
            <v>50436</v>
          </cell>
        </row>
        <row r="18">
          <cell r="A18" t="str">
            <v>MENTHAOIL</v>
          </cell>
          <cell r="B18">
            <v>45044</v>
          </cell>
          <cell r="C18">
            <v>360</v>
          </cell>
          <cell r="D18">
            <v>968.2</v>
          </cell>
          <cell r="E18">
            <v>348552</v>
          </cell>
          <cell r="F18">
            <v>45.25</v>
          </cell>
          <cell r="G18">
            <v>157719.78</v>
          </cell>
        </row>
        <row r="19">
          <cell r="A19" t="str">
            <v>NATGASMINI</v>
          </cell>
          <cell r="B19">
            <v>45041</v>
          </cell>
          <cell r="C19">
            <v>250</v>
          </cell>
          <cell r="D19">
            <v>188.9</v>
          </cell>
          <cell r="E19">
            <v>47225</v>
          </cell>
          <cell r="F19">
            <v>24.95</v>
          </cell>
          <cell r="G19">
            <v>11782.637500000001</v>
          </cell>
        </row>
        <row r="20">
          <cell r="A20" t="str">
            <v>NATURALGAS</v>
          </cell>
          <cell r="B20">
            <v>45041</v>
          </cell>
          <cell r="C20">
            <v>1250</v>
          </cell>
          <cell r="D20">
            <v>188.9</v>
          </cell>
          <cell r="E20">
            <v>236125</v>
          </cell>
          <cell r="F20">
            <v>22.52</v>
          </cell>
          <cell r="G20">
            <v>53175.35</v>
          </cell>
        </row>
        <row r="21">
          <cell r="A21" t="str">
            <v>NICKEL</v>
          </cell>
          <cell r="B21">
            <v>45044</v>
          </cell>
          <cell r="C21">
            <v>1500</v>
          </cell>
          <cell r="D21">
            <v>2041.5</v>
          </cell>
          <cell r="E21">
            <v>3062250</v>
          </cell>
          <cell r="F21">
            <v>51.25</v>
          </cell>
          <cell r="G21">
            <v>1569403.1249999998</v>
          </cell>
        </row>
        <row r="22">
          <cell r="A22" t="str">
            <v>SILVER</v>
          </cell>
          <cell r="B22">
            <v>45051</v>
          </cell>
          <cell r="C22">
            <v>30</v>
          </cell>
          <cell r="D22">
            <v>74263</v>
          </cell>
          <cell r="E22">
            <v>2227890</v>
          </cell>
          <cell r="F22">
            <v>11.25</v>
          </cell>
          <cell r="G22">
            <v>250637.625</v>
          </cell>
        </row>
        <row r="23">
          <cell r="A23" t="str">
            <v>SILVERM</v>
          </cell>
          <cell r="B23">
            <v>45044</v>
          </cell>
          <cell r="C23">
            <v>5</v>
          </cell>
          <cell r="D23">
            <v>74190</v>
          </cell>
          <cell r="E23">
            <v>370950</v>
          </cell>
          <cell r="F23">
            <v>51.25</v>
          </cell>
          <cell r="G23">
            <v>190111.87499999997</v>
          </cell>
        </row>
        <row r="24">
          <cell r="A24" t="str">
            <v>SILVERMIC</v>
          </cell>
          <cell r="B24">
            <v>45044</v>
          </cell>
          <cell r="C24">
            <v>1</v>
          </cell>
          <cell r="D24">
            <v>74185</v>
          </cell>
          <cell r="E24">
            <v>74185</v>
          </cell>
          <cell r="F24">
            <v>51.25</v>
          </cell>
          <cell r="G24">
            <v>38019.8125</v>
          </cell>
        </row>
        <row r="25">
          <cell r="A25" t="str">
            <v>ZINC</v>
          </cell>
          <cell r="B25">
            <v>45044</v>
          </cell>
          <cell r="C25">
            <v>5000</v>
          </cell>
          <cell r="D25">
            <v>232.75</v>
          </cell>
          <cell r="E25">
            <v>1163750</v>
          </cell>
          <cell r="F25">
            <v>51.25</v>
          </cell>
          <cell r="G25">
            <v>596421.875</v>
          </cell>
        </row>
        <row r="26">
          <cell r="A26" t="str">
            <v>ZINCMINI</v>
          </cell>
          <cell r="B26">
            <v>45044</v>
          </cell>
          <cell r="C26">
            <v>1000</v>
          </cell>
          <cell r="D26">
            <v>233.05</v>
          </cell>
          <cell r="E26">
            <v>233050</v>
          </cell>
          <cell r="F26">
            <v>51.25</v>
          </cell>
          <cell r="G26">
            <v>119438.12499999999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E3" sqref="E3"/>
    </sheetView>
  </sheetViews>
  <sheetFormatPr defaultRowHeight="15"/>
  <cols>
    <col min="1" max="1" width="14.42578125" customWidth="1"/>
    <col min="2" max="2" width="10.85546875" bestFit="1" customWidth="1"/>
    <col min="3" max="3" width="14.28515625" customWidth="1"/>
    <col min="4" max="4" width="6.85546875" bestFit="1" customWidth="1"/>
    <col min="5" max="5" width="16.5703125" bestFit="1" customWidth="1"/>
    <col min="6" max="6" width="15" style="5" bestFit="1" customWidth="1"/>
    <col min="7" max="7" width="19.28515625" bestFit="1" customWidth="1"/>
    <col min="8" max="8" width="14.28515625" bestFit="1" customWidth="1"/>
    <col min="9" max="9" width="14.42578125" bestFit="1" customWidth="1"/>
    <col min="10" max="10" width="14.28515625" bestFit="1" customWidth="1"/>
    <col min="11" max="11" width="14.5703125" style="5" bestFit="1" customWidth="1"/>
    <col min="12" max="12" width="14.28515625" style="5" bestFit="1" customWidth="1"/>
    <col min="13" max="13" width="13.7109375" style="5" bestFit="1" customWidth="1"/>
    <col min="14" max="14" width="14.28515625" style="5" bestFit="1" customWidth="1"/>
  </cols>
  <sheetData>
    <row r="1" spans="1:15">
      <c r="A1" s="1"/>
      <c r="B1" s="1"/>
      <c r="C1" s="7"/>
      <c r="D1" s="1"/>
      <c r="E1" s="1"/>
      <c r="F1" s="4"/>
      <c r="G1" s="1" t="s">
        <v>0</v>
      </c>
      <c r="H1" s="1"/>
      <c r="I1" s="1" t="s">
        <v>1</v>
      </c>
      <c r="J1" s="1"/>
      <c r="K1" s="4" t="s">
        <v>2</v>
      </c>
      <c r="L1" s="4"/>
      <c r="M1" s="4" t="s">
        <v>3</v>
      </c>
      <c r="N1" s="4"/>
    </row>
    <row r="2" spans="1:15">
      <c r="A2" s="2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4" t="s">
        <v>9</v>
      </c>
      <c r="G2" s="1" t="s">
        <v>10</v>
      </c>
      <c r="H2" s="1" t="s">
        <v>11</v>
      </c>
      <c r="I2" s="1" t="s">
        <v>10</v>
      </c>
      <c r="J2" s="1" t="s">
        <v>11</v>
      </c>
      <c r="K2" s="4" t="s">
        <v>10</v>
      </c>
      <c r="L2" s="4" t="s">
        <v>11</v>
      </c>
      <c r="M2" s="4" t="s">
        <v>10</v>
      </c>
      <c r="N2" s="4" t="s">
        <v>11</v>
      </c>
    </row>
    <row r="3" spans="1:15">
      <c r="A3" s="8" t="s">
        <v>31</v>
      </c>
      <c r="B3" s="1" t="s">
        <v>29</v>
      </c>
      <c r="C3" s="6">
        <f>VLOOKUP(A3,[1]Sheet1!$A$2:$B$26,2,0)</f>
        <v>45044</v>
      </c>
      <c r="D3" s="1">
        <v>1000</v>
      </c>
      <c r="E3" s="1">
        <f>VLOOKUP(A3,[2]Sheet1!$A$2:$F$26,6,0)</f>
        <v>51.25</v>
      </c>
      <c r="F3" s="4">
        <f>VLOOKUP(A3,[2]Sheet1!$A$2:$G$26,7,0)</f>
        <v>106651.24999999999</v>
      </c>
      <c r="G3" s="1">
        <v>1</v>
      </c>
      <c r="H3" s="1">
        <v>1</v>
      </c>
      <c r="I3" s="1">
        <v>1</v>
      </c>
      <c r="J3" s="1">
        <v>1</v>
      </c>
      <c r="K3" s="4">
        <f>F3</f>
        <v>106651.24999999999</v>
      </c>
      <c r="L3" s="4">
        <f>K3</f>
        <v>106651.24999999999</v>
      </c>
      <c r="M3" s="4">
        <f>L3</f>
        <v>106651.24999999999</v>
      </c>
      <c r="N3" s="4">
        <f>M3</f>
        <v>106651.24999999999</v>
      </c>
    </row>
    <row r="4" spans="1:15">
      <c r="A4" s="8" t="s">
        <v>12</v>
      </c>
      <c r="B4" s="1" t="s">
        <v>29</v>
      </c>
      <c r="C4" s="6">
        <f>VLOOKUP(A4,[1]Sheet1!$A$2:$B$26,2,0)</f>
        <v>45044</v>
      </c>
      <c r="D4" s="1">
        <v>5000</v>
      </c>
      <c r="E4" s="1">
        <f>VLOOKUP(A4,[2]Sheet1!$A$2:$F$26,6,0)</f>
        <v>51.25</v>
      </c>
      <c r="F4" s="4">
        <f>VLOOKUP(A4,[2]Sheet1!$A$2:$G$26,7,0)</f>
        <v>532103.125</v>
      </c>
      <c r="G4" s="1">
        <v>1</v>
      </c>
      <c r="H4" s="1">
        <v>1</v>
      </c>
      <c r="I4" s="1">
        <v>1</v>
      </c>
      <c r="J4" s="1">
        <v>1</v>
      </c>
      <c r="K4" s="4">
        <f t="shared" ref="K4:K27" si="0">F4</f>
        <v>532103.125</v>
      </c>
      <c r="L4" s="4">
        <f t="shared" ref="L4:N4" si="1">K4</f>
        <v>532103.125</v>
      </c>
      <c r="M4" s="4">
        <f t="shared" si="1"/>
        <v>532103.125</v>
      </c>
      <c r="N4" s="4">
        <f t="shared" si="1"/>
        <v>532103.125</v>
      </c>
    </row>
    <row r="5" spans="1:15">
      <c r="A5" s="8" t="s">
        <v>13</v>
      </c>
      <c r="B5" s="1" t="s">
        <v>29</v>
      </c>
      <c r="C5" s="6">
        <f>VLOOKUP(A5,[1]Sheet1!$A$2:$B$26,2,0)</f>
        <v>45044</v>
      </c>
      <c r="D5" s="1">
        <v>2500</v>
      </c>
      <c r="E5" s="1">
        <f>VLOOKUP(A5,[2]Sheet1!$A$2:$F$26,6,0)</f>
        <v>51.25</v>
      </c>
      <c r="F5" s="4">
        <f>VLOOKUP(A5,[2]Sheet1!$A$2:$G$26,7,0)</f>
        <v>945818.74999999988</v>
      </c>
      <c r="G5" s="1">
        <v>1</v>
      </c>
      <c r="H5" s="1">
        <v>1</v>
      </c>
      <c r="I5" s="1">
        <v>1</v>
      </c>
      <c r="J5" s="1">
        <v>1</v>
      </c>
      <c r="K5" s="4">
        <f t="shared" si="0"/>
        <v>945818.74999999988</v>
      </c>
      <c r="L5" s="4">
        <f t="shared" ref="L5:N5" si="2">K5</f>
        <v>945818.74999999988</v>
      </c>
      <c r="M5" s="4">
        <f t="shared" si="2"/>
        <v>945818.74999999988</v>
      </c>
      <c r="N5" s="4">
        <f t="shared" si="2"/>
        <v>945818.74999999988</v>
      </c>
    </row>
    <row r="6" spans="1:15">
      <c r="A6" s="8" t="s">
        <v>32</v>
      </c>
      <c r="B6" s="1" t="s">
        <v>29</v>
      </c>
      <c r="C6" s="6">
        <f>VLOOKUP(A6,[1]Sheet1!$A$2:$B$26,2,0)</f>
        <v>45044</v>
      </c>
      <c r="D6" s="1">
        <v>48</v>
      </c>
      <c r="E6" s="1">
        <f>VLOOKUP(A6,[2]Sheet1!$A$2:$F$26,6,0)</f>
        <v>45.25</v>
      </c>
      <c r="F6" s="4">
        <f>VLOOKUP(A6,[2]Sheet1!$A$2:$G$26,7,0)</f>
        <v>1334911.2</v>
      </c>
      <c r="G6" s="1">
        <v>1</v>
      </c>
      <c r="H6" s="1">
        <v>1</v>
      </c>
      <c r="I6" s="1">
        <v>1</v>
      </c>
      <c r="J6" s="1">
        <v>1</v>
      </c>
      <c r="K6" s="4">
        <f t="shared" si="0"/>
        <v>1334911.2</v>
      </c>
      <c r="L6" s="4">
        <f t="shared" ref="L6:N6" si="3">K6</f>
        <v>1334911.2</v>
      </c>
      <c r="M6" s="4">
        <f t="shared" si="3"/>
        <v>1334911.2</v>
      </c>
      <c r="N6" s="4">
        <f t="shared" si="3"/>
        <v>1334911.2</v>
      </c>
    </row>
    <row r="7" spans="1:15">
      <c r="A7" s="8" t="s">
        <v>14</v>
      </c>
      <c r="B7" s="1" t="s">
        <v>29</v>
      </c>
      <c r="C7" s="6">
        <f>VLOOKUP(A7,[1]Sheet1!$A$2:$B$26,2,0)</f>
        <v>45065</v>
      </c>
      <c r="D7" s="1">
        <v>100</v>
      </c>
      <c r="E7" s="1">
        <f>VLOOKUP(A7,[2]Sheet1!$A$2:$F$26,6,0)</f>
        <v>31.25</v>
      </c>
      <c r="F7" s="4">
        <f>VLOOKUP(A7,[2]Sheet1!$A$2:$G$26,7,0)</f>
        <v>197968.75</v>
      </c>
      <c r="G7" s="1">
        <v>1</v>
      </c>
      <c r="H7" s="1">
        <v>1</v>
      </c>
      <c r="I7" s="1">
        <v>1</v>
      </c>
      <c r="J7" s="1">
        <v>1</v>
      </c>
      <c r="K7" s="4">
        <f t="shared" si="0"/>
        <v>197968.75</v>
      </c>
      <c r="L7" s="4">
        <f t="shared" ref="L7:N7" si="4">K7</f>
        <v>197968.75</v>
      </c>
      <c r="M7" s="4">
        <f t="shared" si="4"/>
        <v>197968.75</v>
      </c>
      <c r="N7" s="4">
        <f t="shared" si="4"/>
        <v>197968.75</v>
      </c>
    </row>
    <row r="8" spans="1:15">
      <c r="A8" s="8" t="s">
        <v>33</v>
      </c>
      <c r="B8" s="1" t="s">
        <v>29</v>
      </c>
      <c r="C8" s="6">
        <f>VLOOKUP(A8,[1]Sheet1!$A$2:$B$26,2,0)</f>
        <v>45065</v>
      </c>
      <c r="D8" s="1">
        <v>10</v>
      </c>
      <c r="E8" s="1">
        <f>VLOOKUP(A8,[2]Sheet1!$A$2:$F$26,6,0)</f>
        <v>31.25</v>
      </c>
      <c r="F8" s="4">
        <f>VLOOKUP(A8,[2]Sheet1!$A$2:$G$26,7,0)</f>
        <v>19800</v>
      </c>
      <c r="G8" s="1">
        <v>1</v>
      </c>
      <c r="H8" s="1">
        <v>1</v>
      </c>
      <c r="I8" s="1">
        <v>1</v>
      </c>
      <c r="J8" s="1">
        <v>1</v>
      </c>
      <c r="K8" s="4">
        <f t="shared" si="0"/>
        <v>19800</v>
      </c>
      <c r="L8" s="4">
        <f t="shared" ref="L8:N8" si="5">K8</f>
        <v>19800</v>
      </c>
      <c r="M8" s="4">
        <f t="shared" si="5"/>
        <v>19800</v>
      </c>
      <c r="N8" s="4">
        <f t="shared" si="5"/>
        <v>19800</v>
      </c>
    </row>
    <row r="9" spans="1:15">
      <c r="A9" s="8" t="s">
        <v>15</v>
      </c>
      <c r="B9" s="1" t="s">
        <v>29</v>
      </c>
      <c r="C9" s="6">
        <f>VLOOKUP(A9,[1]Sheet1!$A$2:$B$26,2,0)</f>
        <v>45082</v>
      </c>
      <c r="D9" s="1">
        <v>100</v>
      </c>
      <c r="E9" s="1">
        <f>VLOOKUP(A9,[2]Sheet1!$A$2:$F$26,6,0)</f>
        <v>9.25</v>
      </c>
      <c r="F9" s="4">
        <f>VLOOKUP(A9,[2]Sheet1!$A$2:$G$26,7,0)</f>
        <v>557414.25</v>
      </c>
      <c r="G9" s="1">
        <v>1</v>
      </c>
      <c r="H9" s="1">
        <v>1</v>
      </c>
      <c r="I9" s="1">
        <v>1</v>
      </c>
      <c r="J9" s="1">
        <v>1</v>
      </c>
      <c r="K9" s="4">
        <f t="shared" si="0"/>
        <v>557414.25</v>
      </c>
      <c r="L9" s="4">
        <f t="shared" ref="L9:N9" si="6">K9</f>
        <v>557414.25</v>
      </c>
      <c r="M9" s="4">
        <f t="shared" si="6"/>
        <v>557414.25</v>
      </c>
      <c r="N9" s="4">
        <f t="shared" si="6"/>
        <v>557414.25</v>
      </c>
    </row>
    <row r="10" spans="1:15">
      <c r="A10" s="8" t="s">
        <v>16</v>
      </c>
      <c r="B10" s="1" t="s">
        <v>29</v>
      </c>
      <c r="C10" s="6">
        <f>VLOOKUP(A10,[1]Sheet1!$A$2:$B$26,2,0)</f>
        <v>45044</v>
      </c>
      <c r="D10" s="1">
        <v>8</v>
      </c>
      <c r="E10" s="1">
        <f>VLOOKUP(A10,[2]Sheet1!$A$2:$F$26,6,0)</f>
        <v>49.25</v>
      </c>
      <c r="F10" s="4">
        <f>VLOOKUP(A10,[2]Sheet1!$A$2:$G$26,7,0)</f>
        <v>189844.96</v>
      </c>
      <c r="G10" s="1">
        <v>1</v>
      </c>
      <c r="H10" s="1">
        <v>1</v>
      </c>
      <c r="I10" s="1">
        <v>1</v>
      </c>
      <c r="J10" s="1">
        <v>1</v>
      </c>
      <c r="K10" s="4">
        <f t="shared" si="0"/>
        <v>189844.96</v>
      </c>
      <c r="L10" s="4">
        <f t="shared" ref="L10:N10" si="7">K10</f>
        <v>189844.96</v>
      </c>
      <c r="M10" s="4">
        <f t="shared" si="7"/>
        <v>189844.96</v>
      </c>
      <c r="N10" s="4">
        <f t="shared" si="7"/>
        <v>189844.96</v>
      </c>
    </row>
    <row r="11" spans="1:15">
      <c r="A11" s="8" t="s">
        <v>17</v>
      </c>
      <c r="B11" s="1" t="s">
        <v>29</v>
      </c>
      <c r="C11" s="6">
        <f>VLOOKUP(A11,[1]Sheet1!$A$2:$B$26,2,0)</f>
        <v>45051</v>
      </c>
      <c r="D11" s="1">
        <v>10</v>
      </c>
      <c r="E11" s="1">
        <f>VLOOKUP(A11,[2]Sheet1!$A$2:$F$26,6,0)</f>
        <v>9.25</v>
      </c>
      <c r="F11" s="4">
        <f>VLOOKUP(A11,[2]Sheet1!$A$2:$G$26,7,0)</f>
        <v>55613.775000000001</v>
      </c>
      <c r="G11" s="1">
        <v>1</v>
      </c>
      <c r="H11" s="1">
        <v>1</v>
      </c>
      <c r="I11" s="1">
        <v>1</v>
      </c>
      <c r="J11" s="1">
        <v>1</v>
      </c>
      <c r="K11" s="4">
        <f t="shared" si="0"/>
        <v>55613.775000000001</v>
      </c>
      <c r="L11" s="4">
        <f t="shared" ref="L11:N11" si="8">K11</f>
        <v>55613.775000000001</v>
      </c>
      <c r="M11" s="4">
        <f t="shared" si="8"/>
        <v>55613.775000000001</v>
      </c>
      <c r="N11" s="4">
        <f t="shared" si="8"/>
        <v>55613.775000000001</v>
      </c>
    </row>
    <row r="12" spans="1:15">
      <c r="A12" s="8" t="s">
        <v>18</v>
      </c>
      <c r="B12" s="1" t="s">
        <v>29</v>
      </c>
      <c r="C12" s="6">
        <f>VLOOKUP(A12,[1]Sheet1!$A$2:$B$26,2,0)</f>
        <v>45044</v>
      </c>
      <c r="D12" s="1">
        <v>1</v>
      </c>
      <c r="E12" s="1">
        <f>VLOOKUP(A12,[2]Sheet1!$A$2:$F$26,6,0)</f>
        <v>49.25</v>
      </c>
      <c r="F12" s="4">
        <f>VLOOKUP(A12,[2]Sheet1!$A$2:$G$26,7,0)</f>
        <v>2926.4349999999999</v>
      </c>
      <c r="G12" s="1">
        <v>1</v>
      </c>
      <c r="H12" s="1">
        <v>1</v>
      </c>
      <c r="I12" s="1">
        <v>1</v>
      </c>
      <c r="J12" s="1">
        <v>1</v>
      </c>
      <c r="K12" s="4">
        <f t="shared" si="0"/>
        <v>2926.4349999999999</v>
      </c>
      <c r="L12" s="4">
        <f t="shared" ref="L12:N12" si="9">K12</f>
        <v>2926.4349999999999</v>
      </c>
      <c r="M12" s="4">
        <f t="shared" si="9"/>
        <v>2926.4349999999999</v>
      </c>
      <c r="N12" s="4">
        <f t="shared" si="9"/>
        <v>2926.4349999999999</v>
      </c>
    </row>
    <row r="13" spans="1:15">
      <c r="A13" s="8" t="s">
        <v>34</v>
      </c>
      <c r="B13" s="1" t="s">
        <v>29</v>
      </c>
      <c r="C13" s="6">
        <f>VLOOKUP(A13,[1]Sheet1!$A$2:$B$26,2,0)</f>
        <v>45044</v>
      </c>
      <c r="D13" s="1">
        <v>40</v>
      </c>
      <c r="E13" s="1">
        <f>VLOOKUP(A13,[2]Sheet1!$A$2:$F$26,6,0)</f>
        <v>11.25</v>
      </c>
      <c r="F13" s="4">
        <f>VLOOKUP(A13,[2]Sheet1!$A$2:$G$26,7,0)</f>
        <v>6981.75</v>
      </c>
      <c r="G13" s="1">
        <v>1</v>
      </c>
      <c r="H13" s="1">
        <v>1</v>
      </c>
      <c r="I13" s="1">
        <v>1</v>
      </c>
      <c r="J13" s="1">
        <v>1</v>
      </c>
      <c r="K13" s="4">
        <f t="shared" si="0"/>
        <v>6981.75</v>
      </c>
      <c r="L13" s="4">
        <f t="shared" ref="L13:N13" si="10">K13</f>
        <v>6981.75</v>
      </c>
      <c r="M13" s="4">
        <f t="shared" si="10"/>
        <v>6981.75</v>
      </c>
      <c r="N13" s="4">
        <f t="shared" si="10"/>
        <v>6981.75</v>
      </c>
    </row>
    <row r="14" spans="1:15">
      <c r="A14" s="8" t="s">
        <v>19</v>
      </c>
      <c r="B14" s="1" t="s">
        <v>29</v>
      </c>
      <c r="C14" s="6">
        <f>VLOOKUP(A14,[1]Sheet1!$A$2:$B$26,2,0)</f>
        <v>45044</v>
      </c>
      <c r="D14" s="1">
        <v>5000</v>
      </c>
      <c r="E14" s="1">
        <f>VLOOKUP(A14,[2]Sheet1!$A$2:$F$26,6,0)</f>
        <v>49.25</v>
      </c>
      <c r="F14" s="4">
        <f>VLOOKUP(A14,[2]Sheet1!$A$2:$G$26,7,0)</f>
        <v>448175</v>
      </c>
      <c r="G14" s="1">
        <v>1</v>
      </c>
      <c r="H14" s="1">
        <v>1</v>
      </c>
      <c r="I14" s="1">
        <v>1</v>
      </c>
      <c r="J14" s="1">
        <v>1</v>
      </c>
      <c r="K14" s="4">
        <f t="shared" si="0"/>
        <v>448175</v>
      </c>
      <c r="L14" s="4">
        <f t="shared" ref="L14:N14" si="11">K14</f>
        <v>448175</v>
      </c>
      <c r="M14" s="4">
        <f t="shared" si="11"/>
        <v>448175</v>
      </c>
      <c r="N14" s="4">
        <f t="shared" si="11"/>
        <v>448175</v>
      </c>
    </row>
    <row r="15" spans="1:15">
      <c r="A15" s="8" t="s">
        <v>35</v>
      </c>
      <c r="B15" s="1" t="s">
        <v>29</v>
      </c>
      <c r="C15" s="6">
        <f>VLOOKUP(A15,[1]Sheet1!$A$2:$B$26,2,0)</f>
        <v>45044</v>
      </c>
      <c r="D15" s="1">
        <v>1000</v>
      </c>
      <c r="E15" s="1">
        <f>VLOOKUP(A15,[2]Sheet1!$A$2:$F$26,6,0)</f>
        <v>49.25</v>
      </c>
      <c r="F15" s="4">
        <f>VLOOKUP(A15,[2]Sheet1!$A$2:$G$26,7,0)</f>
        <v>89314.875</v>
      </c>
      <c r="G15" s="1">
        <v>1</v>
      </c>
      <c r="H15" s="1">
        <v>1</v>
      </c>
      <c r="I15" s="1">
        <v>1</v>
      </c>
      <c r="J15" s="1">
        <v>1</v>
      </c>
      <c r="K15" s="4">
        <f t="shared" si="0"/>
        <v>89314.875</v>
      </c>
      <c r="L15" s="4">
        <f t="shared" ref="L15:N15" si="12">K15</f>
        <v>89314.875</v>
      </c>
      <c r="M15" s="4">
        <f t="shared" si="12"/>
        <v>89314.875</v>
      </c>
      <c r="N15" s="4">
        <f t="shared" si="12"/>
        <v>89314.875</v>
      </c>
    </row>
    <row r="16" spans="1:15">
      <c r="A16" s="8" t="s">
        <v>20</v>
      </c>
      <c r="B16" s="1" t="s">
        <v>30</v>
      </c>
      <c r="C16" s="6">
        <f>VLOOKUP(A16,[1]Sheet1!$A$2:$B$26,2,0)</f>
        <v>45042</v>
      </c>
      <c r="D16" s="1">
        <v>50</v>
      </c>
      <c r="E16" s="1">
        <f>VLOOKUP(A16,[2]Sheet1!$A$2:$F$26,6,0)</f>
        <v>6</v>
      </c>
      <c r="F16" s="4">
        <f>VLOOKUP(A16,[2]Sheet1!$A$2:$G$26,7,0)</f>
        <v>49200</v>
      </c>
      <c r="G16" s="1">
        <v>1</v>
      </c>
      <c r="H16" s="1">
        <v>1</v>
      </c>
      <c r="I16" s="1">
        <v>1</v>
      </c>
      <c r="J16" s="1">
        <v>1</v>
      </c>
      <c r="K16" s="4">
        <f t="shared" si="0"/>
        <v>49200</v>
      </c>
      <c r="L16" s="4">
        <f t="shared" ref="L16:N16" si="13">K16</f>
        <v>49200</v>
      </c>
      <c r="M16" s="4">
        <f t="shared" si="13"/>
        <v>49200</v>
      </c>
      <c r="N16" s="4">
        <f t="shared" si="13"/>
        <v>49200</v>
      </c>
      <c r="O16" s="3"/>
    </row>
    <row r="17" spans="1:14">
      <c r="A17" s="8" t="s">
        <v>28</v>
      </c>
      <c r="B17" s="1" t="s">
        <v>30</v>
      </c>
      <c r="C17" s="6">
        <f>VLOOKUP(A17,[1]Sheet1!$A$2:$B$26,2,0)</f>
        <v>45056</v>
      </c>
      <c r="D17" s="1">
        <v>125</v>
      </c>
      <c r="E17" s="1">
        <f>VLOOKUP(A17,[2]Sheet1!$A$2:$F$26,6,0)</f>
        <v>11.25</v>
      </c>
      <c r="F17" s="4">
        <f>VLOOKUP(A17,[2]Sheet1!$A$2:$G$26,7,0)</f>
        <v>82392.1875</v>
      </c>
      <c r="G17" s="1">
        <v>1</v>
      </c>
      <c r="H17" s="1">
        <v>1</v>
      </c>
      <c r="I17" s="1">
        <v>1</v>
      </c>
      <c r="J17" s="1">
        <v>1</v>
      </c>
      <c r="K17" s="4">
        <f t="shared" si="0"/>
        <v>82392.1875</v>
      </c>
      <c r="L17" s="4">
        <f t="shared" ref="L17:N17" si="14">K17</f>
        <v>82392.1875</v>
      </c>
      <c r="M17" s="4">
        <f t="shared" si="14"/>
        <v>82392.1875</v>
      </c>
      <c r="N17" s="4">
        <f t="shared" si="14"/>
        <v>82392.1875</v>
      </c>
    </row>
    <row r="18" spans="1:14">
      <c r="A18" s="8" t="s">
        <v>21</v>
      </c>
      <c r="B18" s="1" t="s">
        <v>30</v>
      </c>
      <c r="C18" s="6">
        <f>VLOOKUP(A18,[1]Sheet1!$A$2:$B$26,2,0)</f>
        <v>45068</v>
      </c>
      <c r="D18" s="1">
        <v>50</v>
      </c>
      <c r="E18" s="1">
        <f>VLOOKUP(A18,[2]Sheet1!$A$2:$F$26,6,0)</f>
        <v>6</v>
      </c>
      <c r="F18" s="4">
        <f>VLOOKUP(A18,[2]Sheet1!$A$2:$G$26,7,0)</f>
        <v>50436</v>
      </c>
      <c r="G18" s="1">
        <v>1</v>
      </c>
      <c r="H18" s="1">
        <v>1</v>
      </c>
      <c r="I18" s="1">
        <v>1</v>
      </c>
      <c r="J18" s="1">
        <v>1</v>
      </c>
      <c r="K18" s="4">
        <f t="shared" si="0"/>
        <v>50436</v>
      </c>
      <c r="L18" s="4">
        <f t="shared" ref="L18:N18" si="15">K18</f>
        <v>50436</v>
      </c>
      <c r="M18" s="4">
        <f t="shared" si="15"/>
        <v>50436</v>
      </c>
      <c r="N18" s="4">
        <f t="shared" si="15"/>
        <v>50436</v>
      </c>
    </row>
    <row r="19" spans="1:14">
      <c r="A19" s="8" t="s">
        <v>36</v>
      </c>
      <c r="B19" s="1" t="s">
        <v>30</v>
      </c>
      <c r="C19" s="6">
        <f>VLOOKUP(A19,[1]Sheet1!$A$2:$B$26,2,0)</f>
        <v>45044</v>
      </c>
      <c r="D19" s="1">
        <v>360</v>
      </c>
      <c r="E19" s="1">
        <f>VLOOKUP(A19,[2]Sheet1!$A$2:$F$26,6,0)</f>
        <v>45.25</v>
      </c>
      <c r="F19" s="4">
        <f>VLOOKUP(A19,[2]Sheet1!$A$2:$G$26,7,0)</f>
        <v>157719.78</v>
      </c>
      <c r="G19" s="1">
        <v>1</v>
      </c>
      <c r="H19" s="1">
        <v>1</v>
      </c>
      <c r="I19" s="1">
        <v>1</v>
      </c>
      <c r="J19" s="1">
        <v>1</v>
      </c>
      <c r="K19" s="4">
        <f t="shared" si="0"/>
        <v>157719.78</v>
      </c>
      <c r="L19" s="4">
        <f t="shared" ref="L19:N19" si="16">K19</f>
        <v>157719.78</v>
      </c>
      <c r="M19" s="4">
        <f t="shared" si="16"/>
        <v>157719.78</v>
      </c>
      <c r="N19" s="4">
        <f t="shared" si="16"/>
        <v>157719.78</v>
      </c>
    </row>
    <row r="20" spans="1:14">
      <c r="A20" s="8" t="s">
        <v>37</v>
      </c>
      <c r="B20" s="1" t="s">
        <v>29</v>
      </c>
      <c r="C20" s="6">
        <f>VLOOKUP(A20,[1]Sheet1!$A$2:$B$26,2,0)</f>
        <v>45041</v>
      </c>
      <c r="D20" s="1">
        <v>250</v>
      </c>
      <c r="E20" s="1">
        <f>VLOOKUP(A20,[2]Sheet1!$A$2:$F$26,6,0)</f>
        <v>24.95</v>
      </c>
      <c r="F20" s="4">
        <f>VLOOKUP(A20,[2]Sheet1!$A$2:$G$26,7,0)</f>
        <v>11782.637500000001</v>
      </c>
      <c r="G20" s="1">
        <v>1</v>
      </c>
      <c r="H20" s="1">
        <v>1</v>
      </c>
      <c r="I20" s="1">
        <v>1</v>
      </c>
      <c r="J20" s="1">
        <v>1</v>
      </c>
      <c r="K20" s="4">
        <f t="shared" si="0"/>
        <v>11782.637500000001</v>
      </c>
      <c r="L20" s="4">
        <f t="shared" ref="L20:N20" si="17">K20</f>
        <v>11782.637500000001</v>
      </c>
      <c r="M20" s="4">
        <f t="shared" si="17"/>
        <v>11782.637500000001</v>
      </c>
      <c r="N20" s="4">
        <f t="shared" si="17"/>
        <v>11782.637500000001</v>
      </c>
    </row>
    <row r="21" spans="1:14">
      <c r="A21" s="8" t="s">
        <v>22</v>
      </c>
      <c r="B21" s="1" t="s">
        <v>29</v>
      </c>
      <c r="C21" s="6">
        <f>VLOOKUP(A21,[1]Sheet1!$A$2:$B$26,2,0)</f>
        <v>45041</v>
      </c>
      <c r="D21" s="1">
        <v>1250</v>
      </c>
      <c r="E21" s="1">
        <f>VLOOKUP(A21,[2]Sheet1!$A$2:$F$26,6,0)</f>
        <v>22.52</v>
      </c>
      <c r="F21" s="4">
        <f>VLOOKUP(A21,[2]Sheet1!$A$2:$G$26,7,0)</f>
        <v>53175.35</v>
      </c>
      <c r="G21" s="1">
        <v>1</v>
      </c>
      <c r="H21" s="1">
        <v>1</v>
      </c>
      <c r="I21" s="1">
        <v>1</v>
      </c>
      <c r="J21" s="1">
        <v>1</v>
      </c>
      <c r="K21" s="4">
        <f t="shared" si="0"/>
        <v>53175.35</v>
      </c>
      <c r="L21" s="4">
        <f t="shared" ref="L21:N21" si="18">K21</f>
        <v>53175.35</v>
      </c>
      <c r="M21" s="4">
        <f t="shared" si="18"/>
        <v>53175.35</v>
      </c>
      <c r="N21" s="4">
        <f t="shared" si="18"/>
        <v>53175.35</v>
      </c>
    </row>
    <row r="22" spans="1:14">
      <c r="A22" s="8" t="s">
        <v>23</v>
      </c>
      <c r="B22" s="1" t="s">
        <v>29</v>
      </c>
      <c r="C22" s="6">
        <f>VLOOKUP(A22,[1]Sheet1!$A$2:$B$26,2,0)</f>
        <v>45044</v>
      </c>
      <c r="D22" s="1">
        <v>1500</v>
      </c>
      <c r="E22" s="1">
        <f>VLOOKUP(A22,[2]Sheet1!$A$2:$F$26,6,0)</f>
        <v>51.25</v>
      </c>
      <c r="F22" s="4">
        <f>VLOOKUP(A22,[2]Sheet1!$A$2:$G$26,7,0)</f>
        <v>1569403.1249999998</v>
      </c>
      <c r="G22" s="1">
        <v>1</v>
      </c>
      <c r="H22" s="1">
        <v>1</v>
      </c>
      <c r="I22" s="1">
        <v>1</v>
      </c>
      <c r="J22" s="1">
        <v>1</v>
      </c>
      <c r="K22" s="4">
        <f t="shared" si="0"/>
        <v>1569403.1249999998</v>
      </c>
      <c r="L22" s="4">
        <f t="shared" ref="L22:N22" si="19">K22</f>
        <v>1569403.1249999998</v>
      </c>
      <c r="M22" s="4">
        <f t="shared" si="19"/>
        <v>1569403.1249999998</v>
      </c>
      <c r="N22" s="4">
        <f t="shared" si="19"/>
        <v>1569403.1249999998</v>
      </c>
    </row>
    <row r="23" spans="1:14">
      <c r="A23" s="8" t="s">
        <v>24</v>
      </c>
      <c r="B23" s="1" t="s">
        <v>29</v>
      </c>
      <c r="C23" s="6">
        <f>VLOOKUP(A23,[1]Sheet1!$A$2:$B$26,2,0)</f>
        <v>45051</v>
      </c>
      <c r="D23" s="1">
        <v>30</v>
      </c>
      <c r="E23" s="1">
        <f>VLOOKUP(A23,[2]Sheet1!$A$2:$F$26,6,0)</f>
        <v>11.25</v>
      </c>
      <c r="F23" s="4">
        <f>VLOOKUP(A23,[2]Sheet1!$A$2:$G$26,7,0)</f>
        <v>250637.625</v>
      </c>
      <c r="G23" s="1">
        <v>1</v>
      </c>
      <c r="H23" s="1">
        <v>1</v>
      </c>
      <c r="I23" s="1">
        <v>1</v>
      </c>
      <c r="J23" s="1">
        <v>1</v>
      </c>
      <c r="K23" s="4">
        <f t="shared" si="0"/>
        <v>250637.625</v>
      </c>
      <c r="L23" s="4">
        <f t="shared" ref="L23:N23" si="20">K23</f>
        <v>250637.625</v>
      </c>
      <c r="M23" s="4">
        <f t="shared" si="20"/>
        <v>250637.625</v>
      </c>
      <c r="N23" s="4">
        <f t="shared" si="20"/>
        <v>250637.625</v>
      </c>
    </row>
    <row r="24" spans="1:14">
      <c r="A24" s="8" t="s">
        <v>25</v>
      </c>
      <c r="B24" s="1" t="s">
        <v>29</v>
      </c>
      <c r="C24" s="6">
        <f>VLOOKUP(A24,[1]Sheet1!$A$2:$B$26,2,0)</f>
        <v>45044</v>
      </c>
      <c r="D24" s="1">
        <v>5</v>
      </c>
      <c r="E24" s="1">
        <f>VLOOKUP(A24,[2]Sheet1!$A$2:$F$26,6,0)</f>
        <v>51.25</v>
      </c>
      <c r="F24" s="4">
        <f>VLOOKUP(A24,[2]Sheet1!$A$2:$G$26,7,0)</f>
        <v>190111.87499999997</v>
      </c>
      <c r="G24" s="1">
        <v>1</v>
      </c>
      <c r="H24" s="1">
        <v>1</v>
      </c>
      <c r="I24" s="1">
        <v>1</v>
      </c>
      <c r="J24" s="1">
        <v>1</v>
      </c>
      <c r="K24" s="4">
        <f t="shared" si="0"/>
        <v>190111.87499999997</v>
      </c>
      <c r="L24" s="4">
        <f t="shared" ref="L24:N24" si="21">K24</f>
        <v>190111.87499999997</v>
      </c>
      <c r="M24" s="4">
        <f t="shared" si="21"/>
        <v>190111.87499999997</v>
      </c>
      <c r="N24" s="4">
        <f t="shared" si="21"/>
        <v>190111.87499999997</v>
      </c>
    </row>
    <row r="25" spans="1:14">
      <c r="A25" s="8" t="s">
        <v>26</v>
      </c>
      <c r="B25" s="1" t="s">
        <v>29</v>
      </c>
      <c r="C25" s="6">
        <f>VLOOKUP(A25,[1]Sheet1!$A$2:$B$26,2,0)</f>
        <v>45044</v>
      </c>
      <c r="D25" s="1">
        <v>1</v>
      </c>
      <c r="E25" s="1">
        <f>VLOOKUP(A25,[2]Sheet1!$A$2:$F$26,6,0)</f>
        <v>51.25</v>
      </c>
      <c r="F25" s="4">
        <f>VLOOKUP(A25,[2]Sheet1!$A$2:$G$26,7,0)</f>
        <v>38019.8125</v>
      </c>
      <c r="G25" s="1">
        <v>1</v>
      </c>
      <c r="H25" s="1">
        <v>1</v>
      </c>
      <c r="I25" s="1">
        <v>1</v>
      </c>
      <c r="J25" s="1">
        <v>1</v>
      </c>
      <c r="K25" s="4">
        <f t="shared" si="0"/>
        <v>38019.8125</v>
      </c>
      <c r="L25" s="4">
        <f t="shared" ref="L25:N25" si="22">K25</f>
        <v>38019.8125</v>
      </c>
      <c r="M25" s="4">
        <f t="shared" si="22"/>
        <v>38019.8125</v>
      </c>
      <c r="N25" s="4">
        <f t="shared" si="22"/>
        <v>38019.8125</v>
      </c>
    </row>
    <row r="26" spans="1:14">
      <c r="A26" s="8" t="s">
        <v>27</v>
      </c>
      <c r="B26" s="1" t="s">
        <v>29</v>
      </c>
      <c r="C26" s="6">
        <f>VLOOKUP(A26,[1]Sheet1!$A$2:$B$26,2,0)</f>
        <v>45044</v>
      </c>
      <c r="D26" s="1">
        <v>5000</v>
      </c>
      <c r="E26" s="1">
        <f>VLOOKUP(A26,[2]Sheet1!$A$2:$F$26,6,0)</f>
        <v>51.25</v>
      </c>
      <c r="F26" s="4">
        <f>VLOOKUP(A26,[2]Sheet1!$A$2:$G$26,7,0)</f>
        <v>596421.875</v>
      </c>
      <c r="G26" s="1">
        <v>1</v>
      </c>
      <c r="H26" s="1">
        <v>1</v>
      </c>
      <c r="I26" s="1">
        <v>1</v>
      </c>
      <c r="J26" s="1">
        <v>1</v>
      </c>
      <c r="K26" s="4">
        <f t="shared" si="0"/>
        <v>596421.875</v>
      </c>
      <c r="L26" s="4">
        <f t="shared" ref="L26:N26" si="23">K26</f>
        <v>596421.875</v>
      </c>
      <c r="M26" s="4">
        <f t="shared" si="23"/>
        <v>596421.875</v>
      </c>
      <c r="N26" s="4">
        <f t="shared" si="23"/>
        <v>596421.875</v>
      </c>
    </row>
    <row r="27" spans="1:14">
      <c r="A27" s="8" t="s">
        <v>38</v>
      </c>
      <c r="B27" s="1" t="s">
        <v>29</v>
      </c>
      <c r="C27" s="6">
        <f>VLOOKUP(A27,[1]Sheet1!$A$2:$B$26,2,0)</f>
        <v>45044</v>
      </c>
      <c r="D27" s="1">
        <v>1000</v>
      </c>
      <c r="E27" s="1">
        <f>VLOOKUP(A27,[2]Sheet1!$A$2:$F$26,6,0)</f>
        <v>51.25</v>
      </c>
      <c r="F27" s="4">
        <f>VLOOKUP(A27,[2]Sheet1!$A$2:$G$26,7,0)</f>
        <v>119438.12499999999</v>
      </c>
      <c r="G27" s="1">
        <v>1</v>
      </c>
      <c r="H27" s="1">
        <v>1</v>
      </c>
      <c r="I27" s="1">
        <v>1</v>
      </c>
      <c r="J27" s="1">
        <v>1</v>
      </c>
      <c r="K27" s="4">
        <f t="shared" si="0"/>
        <v>119438.12499999999</v>
      </c>
      <c r="L27" s="4">
        <f t="shared" ref="L27:N27" si="24">K27</f>
        <v>119438.12499999999</v>
      </c>
      <c r="M27" s="4">
        <f t="shared" si="24"/>
        <v>119438.12499999999</v>
      </c>
      <c r="N27" s="4">
        <f t="shared" si="24"/>
        <v>119438.12499999999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17.28515625" customWidth="1"/>
    <col min="2" max="2" width="10.5703125" bestFit="1" customWidth="1"/>
    <col min="3" max="3" width="10.140625" customWidth="1"/>
    <col min="4" max="4" width="12" bestFit="1" customWidth="1"/>
    <col min="5" max="5" width="14.85546875" customWidth="1"/>
    <col min="6" max="6" width="17.28515625" customWidth="1"/>
    <col min="7" max="7" width="17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8" sqref="F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3874-PC</cp:lastModifiedBy>
  <dcterms:created xsi:type="dcterms:W3CDTF">2021-07-15T18:10:08Z</dcterms:created>
  <dcterms:modified xsi:type="dcterms:W3CDTF">2023-04-26T04:14:33Z</dcterms:modified>
</cp:coreProperties>
</file>